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075" windowHeight="11595" activeTab="1"/>
  </bookViews>
  <sheets>
    <sheet name="개발일정" sheetId="1" r:id="rId1"/>
    <sheet name="개발비용" sheetId="2" r:id="rId2"/>
    <sheet name="사업추진비용" sheetId="3" r:id="rId3"/>
  </sheets>
  <calcPr calcId="145621"/>
</workbook>
</file>

<file path=xl/calcChain.xml><?xml version="1.0" encoding="utf-8"?>
<calcChain xmlns="http://schemas.openxmlformats.org/spreadsheetml/2006/main">
  <c r="J12" i="2" l="1"/>
  <c r="J13" i="2"/>
  <c r="D11" i="3" l="1"/>
  <c r="K6" i="2"/>
  <c r="K7" i="2"/>
  <c r="K8" i="2"/>
  <c r="K9" i="2"/>
  <c r="K10" i="2"/>
  <c r="K11" i="2"/>
  <c r="K12" i="2"/>
  <c r="K13" i="2"/>
  <c r="L13" i="2" s="1"/>
  <c r="K5" i="2"/>
  <c r="J11" i="2"/>
  <c r="J10" i="2"/>
  <c r="J9" i="2"/>
  <c r="L9" i="2" s="1"/>
  <c r="J8" i="2"/>
  <c r="J7" i="2"/>
  <c r="J6" i="2"/>
  <c r="J5" i="2"/>
  <c r="L6" i="2" l="1"/>
  <c r="L10" i="2"/>
  <c r="L12" i="2"/>
  <c r="L11" i="2"/>
  <c r="L7" i="2"/>
  <c r="L8" i="2"/>
  <c r="L5" i="2"/>
  <c r="L14" i="2" l="1"/>
  <c r="L15" i="2" s="1"/>
  <c r="L16" i="2" l="1"/>
  <c r="L17" i="2" s="1"/>
</calcChain>
</file>

<file path=xl/sharedStrings.xml><?xml version="1.0" encoding="utf-8"?>
<sst xmlns="http://schemas.openxmlformats.org/spreadsheetml/2006/main" count="94" uniqueCount="85">
  <si>
    <t>2. 개발</t>
    <phoneticPr fontId="3" type="noConversion"/>
  </si>
  <si>
    <t>3. 디자인</t>
    <phoneticPr fontId="3" type="noConversion"/>
  </si>
  <si>
    <t>1. 기획</t>
    <phoneticPr fontId="3" type="noConversion"/>
  </si>
  <si>
    <t>1)서버구축</t>
    <phoneticPr fontId="3" type="noConversion"/>
  </si>
  <si>
    <t>2)운영단</t>
    <phoneticPr fontId="3" type="noConversion"/>
  </si>
  <si>
    <t>3)사용자단</t>
    <phoneticPr fontId="3" type="noConversion"/>
  </si>
  <si>
    <t>1)서비스 기획</t>
    <phoneticPr fontId="3" type="noConversion"/>
  </si>
  <si>
    <t>2)요구사항 분석</t>
    <phoneticPr fontId="3" type="noConversion"/>
  </si>
  <si>
    <t>2)개발</t>
    <phoneticPr fontId="3" type="noConversion"/>
  </si>
  <si>
    <t>4. QA</t>
    <phoneticPr fontId="3" type="noConversion"/>
  </si>
  <si>
    <t>1)단위테스트</t>
    <phoneticPr fontId="3" type="noConversion"/>
  </si>
  <si>
    <t>2)종합테스트</t>
    <phoneticPr fontId="3" type="noConversion"/>
  </si>
  <si>
    <t>5. 등록</t>
    <phoneticPr fontId="3" type="noConversion"/>
  </si>
  <si>
    <t>1)앱스토어등록</t>
    <phoneticPr fontId="3" type="noConversion"/>
  </si>
  <si>
    <t>TASK</t>
    <phoneticPr fontId="3" type="noConversion"/>
  </si>
  <si>
    <t>1)디자인 시안</t>
    <phoneticPr fontId="3" type="noConversion"/>
  </si>
  <si>
    <t>MILE STON</t>
    <phoneticPr fontId="3" type="noConversion"/>
  </si>
  <si>
    <t>M</t>
  </si>
  <si>
    <t>M</t>
    <phoneticPr fontId="3" type="noConversion"/>
  </si>
  <si>
    <t>M+1</t>
  </si>
  <si>
    <t>M+1</t>
    <phoneticPr fontId="3" type="noConversion"/>
  </si>
  <si>
    <t>M+2</t>
    <phoneticPr fontId="3" type="noConversion"/>
  </si>
  <si>
    <t>M+3</t>
    <phoneticPr fontId="3" type="noConversion"/>
  </si>
  <si>
    <t xml:space="preserve">A. App Buiding System </t>
    <phoneticPr fontId="3" type="noConversion"/>
  </si>
  <si>
    <t>M+4</t>
    <phoneticPr fontId="3" type="noConversion"/>
  </si>
  <si>
    <t>비용</t>
  </si>
  <si>
    <t>기획</t>
  </si>
  <si>
    <t>개발</t>
  </si>
  <si>
    <t>등급</t>
  </si>
  <si>
    <t>단가</t>
  </si>
  <si>
    <t>금액</t>
    <phoneticPr fontId="3" type="noConversion"/>
  </si>
  <si>
    <t>비고</t>
    <phoneticPr fontId="3" type="noConversion"/>
  </si>
  <si>
    <t>고급</t>
  </si>
  <si>
    <t>디자인</t>
  </si>
  <si>
    <t>과업명</t>
  </si>
  <si>
    <t>인력 구분</t>
  </si>
  <si>
    <t>투입기간</t>
  </si>
  <si>
    <t>Task</t>
  </si>
  <si>
    <t>구분</t>
  </si>
  <si>
    <t>담당</t>
  </si>
  <si>
    <t>M+2</t>
    <phoneticPr fontId="3" type="noConversion"/>
  </si>
  <si>
    <t>M+3</t>
    <phoneticPr fontId="3" type="noConversion"/>
  </si>
  <si>
    <t>소계</t>
  </si>
  <si>
    <t>총액</t>
  </si>
  <si>
    <t>UX</t>
  </si>
  <si>
    <t>기획</t>
    <phoneticPr fontId="3" type="noConversion"/>
  </si>
  <si>
    <t>요구사항분석</t>
    <phoneticPr fontId="3" type="noConversion"/>
  </si>
  <si>
    <t xml:space="preserve">UI/Visual </t>
  </si>
  <si>
    <t>중급</t>
    <phoneticPr fontId="3" type="noConversion"/>
  </si>
  <si>
    <t>visual</t>
  </si>
  <si>
    <t>php</t>
  </si>
  <si>
    <t>server</t>
  </si>
  <si>
    <t>개발</t>
    <phoneticPr fontId="3" type="noConversion"/>
  </si>
  <si>
    <t>application</t>
    <phoneticPr fontId="3" type="noConversion"/>
  </si>
  <si>
    <t>qa</t>
    <phoneticPr fontId="3" type="noConversion"/>
  </si>
  <si>
    <t>test</t>
    <phoneticPr fontId="3" type="noConversion"/>
  </si>
  <si>
    <t>직접인건비</t>
  </si>
  <si>
    <t>소프트웨어산업진흥원 고시 기준</t>
  </si>
  <si>
    <t>재경비</t>
  </si>
  <si>
    <r>
      <t xml:space="preserve">직접인건비의 </t>
    </r>
    <r>
      <rPr>
        <sz val="9"/>
        <color rgb="FF000000"/>
        <rFont val="맑은 고딕"/>
        <family val="3"/>
        <charset val="129"/>
      </rPr>
      <t>110%</t>
    </r>
  </si>
  <si>
    <t>기술료</t>
  </si>
  <si>
    <r>
      <t>(</t>
    </r>
    <r>
      <rPr>
        <sz val="9"/>
        <color rgb="FF000000"/>
        <rFont val="Arial"/>
        <family val="2"/>
      </rPr>
      <t>직접인건비</t>
    </r>
    <r>
      <rPr>
        <sz val="9"/>
        <color rgb="FF000000"/>
        <rFont val="맑은 고딕"/>
        <family val="3"/>
        <charset val="129"/>
      </rPr>
      <t>+</t>
    </r>
    <r>
      <rPr>
        <sz val="9"/>
        <color rgb="FF000000"/>
        <rFont val="Arial"/>
        <family val="2"/>
      </rPr>
      <t>재경비</t>
    </r>
    <r>
      <rPr>
        <sz val="9"/>
        <color rgb="FF000000"/>
        <rFont val="맑은 고딕"/>
        <family val="3"/>
        <charset val="129"/>
      </rPr>
      <t>)</t>
    </r>
    <r>
      <rPr>
        <sz val="9"/>
        <color rgb="FF000000"/>
        <rFont val="Arial"/>
        <family val="2"/>
      </rPr>
      <t xml:space="preserve">의 </t>
    </r>
    <r>
      <rPr>
        <sz val="9"/>
        <color rgb="FF000000"/>
        <rFont val="맑은 고딕"/>
        <family val="3"/>
        <charset val="129"/>
      </rPr>
      <t>20%</t>
    </r>
  </si>
  <si>
    <t>Sub total</t>
  </si>
  <si>
    <t>등급</t>
    <phoneticPr fontId="3" type="noConversion"/>
  </si>
  <si>
    <t>단가</t>
    <phoneticPr fontId="3" type="noConversion"/>
  </si>
  <si>
    <t>특급</t>
    <phoneticPr fontId="3" type="noConversion"/>
  </si>
  <si>
    <t>고급</t>
    <phoneticPr fontId="3" type="noConversion"/>
  </si>
  <si>
    <t>초급</t>
    <phoneticPr fontId="3" type="noConversion"/>
  </si>
  <si>
    <t>인건비</t>
    <phoneticPr fontId="3" type="noConversion"/>
  </si>
  <si>
    <t>광고홍보비</t>
    <phoneticPr fontId="3" type="noConversion"/>
  </si>
  <si>
    <t>H/W 구입비</t>
    <phoneticPr fontId="3" type="noConversion"/>
  </si>
  <si>
    <t>업무추진비</t>
    <phoneticPr fontId="3" type="noConversion"/>
  </si>
  <si>
    <t>Total</t>
    <phoneticPr fontId="3" type="noConversion"/>
  </si>
  <si>
    <t>영업인력 (2인)</t>
    <phoneticPr fontId="3" type="noConversion"/>
  </si>
  <si>
    <t>월(1백만원)</t>
    <phoneticPr fontId="3" type="noConversion"/>
  </si>
  <si>
    <t>서버 및 PC</t>
    <phoneticPr fontId="3" type="noConversion"/>
  </si>
  <si>
    <t>직접비용</t>
    <phoneticPr fontId="3" type="noConversion"/>
  </si>
  <si>
    <t>항목</t>
    <phoneticPr fontId="3" type="noConversion"/>
  </si>
  <si>
    <t>기타</t>
    <phoneticPr fontId="3" type="noConversion"/>
  </si>
  <si>
    <t>특허 출원 및 기타</t>
    <phoneticPr fontId="3" type="noConversion"/>
  </si>
  <si>
    <t>고급</t>
    <phoneticPr fontId="3" type="noConversion"/>
  </si>
  <si>
    <t>고급</t>
    <phoneticPr fontId="3" type="noConversion"/>
  </si>
  <si>
    <t>중급</t>
    <phoneticPr fontId="3" type="noConversion"/>
  </si>
  <si>
    <t>중급</t>
    <phoneticPr fontId="3" type="noConversion"/>
  </si>
  <si>
    <t>팬클럽 어플 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</si>
</sst>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4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7" borderId="1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left" vertical="center" wrapText="1" readingOrder="1"/>
    </xf>
    <xf numFmtId="0" fontId="9" fillId="13" borderId="24" xfId="0" applyFont="1" applyFill="1" applyBorder="1" applyAlignment="1">
      <alignment horizontal="left" vertical="center" wrapText="1" readingOrder="1"/>
    </xf>
    <xf numFmtId="0" fontId="8" fillId="13" borderId="25" xfId="0" applyFont="1" applyFill="1" applyBorder="1" applyAlignment="1">
      <alignment horizontal="left" vertical="center" wrapText="1" readingOrder="1"/>
    </xf>
    <xf numFmtId="0" fontId="10" fillId="13" borderId="25" xfId="0" applyFont="1" applyFill="1" applyBorder="1" applyAlignment="1">
      <alignment horizontal="center" vertical="center" wrapText="1" readingOrder="1"/>
    </xf>
    <xf numFmtId="0" fontId="8" fillId="13" borderId="26" xfId="0" applyFont="1" applyFill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left" vertical="center" wrapText="1" readingOrder="1"/>
    </xf>
    <xf numFmtId="0" fontId="10" fillId="0" borderId="28" xfId="0" applyFont="1" applyBorder="1" applyAlignment="1">
      <alignment horizontal="left" vertical="center" wrapText="1" readingOrder="1"/>
    </xf>
    <xf numFmtId="0" fontId="10" fillId="0" borderId="28" xfId="0" applyFont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center" vertical="center" wrapText="1" readingOrder="1"/>
    </xf>
    <xf numFmtId="41" fontId="8" fillId="0" borderId="28" xfId="1" applyFont="1" applyBorder="1" applyAlignment="1">
      <alignment horizontal="left" vertical="center" wrapText="1" readingOrder="1"/>
    </xf>
    <xf numFmtId="41" fontId="10" fillId="0" borderId="29" xfId="1" applyFont="1" applyBorder="1" applyAlignment="1">
      <alignment horizontal="left" vertical="center" wrapText="1" readingOrder="1"/>
    </xf>
    <xf numFmtId="0" fontId="11" fillId="0" borderId="31" xfId="0" applyFont="1" applyBorder="1" applyAlignment="1">
      <alignment horizontal="left" vertical="center" wrapText="1" readingOrder="1"/>
    </xf>
    <xf numFmtId="0" fontId="10" fillId="0" borderId="31" xfId="0" applyFont="1" applyBorder="1" applyAlignment="1">
      <alignment horizontal="left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8" fillId="0" borderId="31" xfId="0" applyFont="1" applyBorder="1" applyAlignment="1">
      <alignment horizontal="center" vertical="center" wrapText="1" readingOrder="1"/>
    </xf>
    <xf numFmtId="41" fontId="8" fillId="0" borderId="31" xfId="1" applyFont="1" applyBorder="1" applyAlignment="1">
      <alignment horizontal="left" vertical="center" wrapText="1" readingOrder="1"/>
    </xf>
    <xf numFmtId="41" fontId="10" fillId="0" borderId="32" xfId="1" applyFont="1" applyBorder="1" applyAlignment="1">
      <alignment horizontal="left" vertical="center" wrapText="1" readingOrder="1"/>
    </xf>
    <xf numFmtId="0" fontId="8" fillId="0" borderId="33" xfId="0" applyFont="1" applyBorder="1" applyAlignment="1">
      <alignment horizontal="left" vertical="center" wrapText="1" readingOrder="1"/>
    </xf>
    <xf numFmtId="0" fontId="10" fillId="0" borderId="33" xfId="0" applyFont="1" applyBorder="1" applyAlignment="1">
      <alignment horizontal="left" vertical="center" wrapText="1" readingOrder="1"/>
    </xf>
    <xf numFmtId="0" fontId="11" fillId="0" borderId="33" xfId="0" applyFont="1" applyBorder="1" applyAlignment="1">
      <alignment horizontal="left" vertical="center" wrapText="1" readingOrder="1"/>
    </xf>
    <xf numFmtId="0" fontId="10" fillId="0" borderId="33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41" fontId="8" fillId="0" borderId="33" xfId="1" applyFont="1" applyBorder="1" applyAlignment="1">
      <alignment horizontal="left" vertical="center" wrapText="1" readingOrder="1"/>
    </xf>
    <xf numFmtId="41" fontId="10" fillId="0" borderId="22" xfId="1" applyFont="1" applyBorder="1" applyAlignment="1">
      <alignment horizontal="left" vertical="center" wrapText="1" readingOrder="1"/>
    </xf>
    <xf numFmtId="0" fontId="8" fillId="0" borderId="31" xfId="0" applyFont="1" applyBorder="1" applyAlignment="1">
      <alignment horizontal="left" vertical="center" wrapText="1" readingOrder="1"/>
    </xf>
    <xf numFmtId="0" fontId="7" fillId="12" borderId="35" xfId="0" applyFont="1" applyFill="1" applyBorder="1" applyAlignment="1">
      <alignment horizontal="left" vertical="center" wrapText="1" readingOrder="1"/>
    </xf>
    <xf numFmtId="3" fontId="10" fillId="12" borderId="36" xfId="0" applyNumberFormat="1" applyFont="1" applyFill="1" applyBorder="1" applyAlignment="1">
      <alignment horizontal="right" vertical="center" wrapText="1" readingOrder="1"/>
    </xf>
    <xf numFmtId="3" fontId="10" fillId="12" borderId="22" xfId="0" applyNumberFormat="1" applyFont="1" applyFill="1" applyBorder="1" applyAlignment="1">
      <alignment horizontal="right" vertical="center" wrapText="1" readingOrder="1"/>
    </xf>
    <xf numFmtId="0" fontId="9" fillId="12" borderId="21" xfId="0" applyFont="1" applyFill="1" applyBorder="1" applyAlignment="1">
      <alignment horizontal="left" vertical="center" wrapText="1" readingOrder="1"/>
    </xf>
    <xf numFmtId="0" fontId="4" fillId="0" borderId="0" xfId="0" applyFont="1" applyFill="1" applyBorder="1">
      <alignment vertical="center"/>
    </xf>
    <xf numFmtId="3" fontId="0" fillId="0" borderId="0" xfId="0" applyNumberFormat="1">
      <alignment vertical="center"/>
    </xf>
    <xf numFmtId="41" fontId="4" fillId="0" borderId="0" xfId="1" applyFont="1">
      <alignment vertical="center"/>
    </xf>
    <xf numFmtId="0" fontId="5" fillId="3" borderId="38" xfId="0" applyFont="1" applyFill="1" applyBorder="1">
      <alignment vertical="center"/>
    </xf>
    <xf numFmtId="0" fontId="13" fillId="0" borderId="38" xfId="0" applyFont="1" applyBorder="1">
      <alignment vertical="center"/>
    </xf>
    <xf numFmtId="3" fontId="13" fillId="0" borderId="38" xfId="0" applyNumberFormat="1" applyFont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 readingOrder="1"/>
    </xf>
    <xf numFmtId="0" fontId="9" fillId="0" borderId="30" xfId="0" applyFont="1" applyBorder="1" applyAlignment="1">
      <alignment horizontal="center" vertical="center" wrapText="1" readingOrder="1"/>
    </xf>
    <xf numFmtId="0" fontId="9" fillId="0" borderId="34" xfId="0" applyFont="1" applyBorder="1" applyAlignment="1">
      <alignment horizontal="center" vertical="center" wrapText="1" readingOrder="1"/>
    </xf>
    <xf numFmtId="0" fontId="8" fillId="12" borderId="36" xfId="0" applyFont="1" applyFill="1" applyBorder="1" applyAlignment="1">
      <alignment horizontal="left" vertical="center" wrapText="1" indent="5" readingOrder="1"/>
    </xf>
    <xf numFmtId="0" fontId="8" fillId="12" borderId="37" xfId="0" applyFont="1" applyFill="1" applyBorder="1" applyAlignment="1">
      <alignment horizontal="left" vertical="center" wrapText="1" indent="5" readingOrder="1"/>
    </xf>
    <xf numFmtId="0" fontId="8" fillId="12" borderId="35" xfId="0" applyFont="1" applyFill="1" applyBorder="1" applyAlignment="1">
      <alignment horizontal="left" vertical="center" wrapText="1" indent="5" readingOrder="1"/>
    </xf>
    <xf numFmtId="0" fontId="8" fillId="12" borderId="22" xfId="0" applyFont="1" applyFill="1" applyBorder="1" applyAlignment="1">
      <alignment horizontal="left" vertical="center" wrapText="1" indent="5" readingOrder="1"/>
    </xf>
    <xf numFmtId="0" fontId="8" fillId="12" borderId="23" xfId="0" applyFont="1" applyFill="1" applyBorder="1" applyAlignment="1">
      <alignment horizontal="left" vertical="center" wrapText="1" indent="5" readingOrder="1"/>
    </xf>
    <xf numFmtId="0" fontId="8" fillId="12" borderId="21" xfId="0" applyFont="1" applyFill="1" applyBorder="1" applyAlignment="1">
      <alignment horizontal="left" vertical="center" wrapText="1" indent="5" readingOrder="1"/>
    </xf>
    <xf numFmtId="0" fontId="10" fillId="12" borderId="22" xfId="0" applyFont="1" applyFill="1" applyBorder="1" applyAlignment="1">
      <alignment horizontal="left" vertical="center" wrapText="1" indent="5" readingOrder="1"/>
    </xf>
    <xf numFmtId="0" fontId="10" fillId="12" borderId="23" xfId="0" applyFont="1" applyFill="1" applyBorder="1" applyAlignment="1">
      <alignment horizontal="left" vertical="center" wrapText="1" indent="5" readingOrder="1"/>
    </xf>
    <xf numFmtId="0" fontId="10" fillId="12" borderId="21" xfId="0" applyFont="1" applyFill="1" applyBorder="1" applyAlignment="1">
      <alignment horizontal="left" vertical="center" wrapText="1" indent="5" readingOrder="1"/>
    </xf>
    <xf numFmtId="0" fontId="8" fillId="12" borderId="22" xfId="0" applyFont="1" applyFill="1" applyBorder="1" applyAlignment="1">
      <alignment horizontal="center" vertical="center" wrapText="1" readingOrder="1"/>
    </xf>
    <xf numFmtId="0" fontId="8" fillId="12" borderId="23" xfId="0" applyFont="1" applyFill="1" applyBorder="1" applyAlignment="1">
      <alignment horizontal="center" vertical="center" wrapText="1" readingOrder="1"/>
    </xf>
    <xf numFmtId="0" fontId="8" fillId="12" borderId="21" xfId="0" applyFont="1" applyFill="1" applyBorder="1" applyAlignment="1">
      <alignment horizontal="center" vertical="center" wrapText="1" readingOrder="1"/>
    </xf>
    <xf numFmtId="0" fontId="2" fillId="3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 readingOrder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8"/>
  <sheetViews>
    <sheetView workbookViewId="0">
      <selection activeCell="C22" sqref="C22:D24"/>
    </sheetView>
  </sheetViews>
  <sheetFormatPr defaultRowHeight="16.5" x14ac:dyDescent="0.3"/>
  <cols>
    <col min="2" max="2" width="3.75" customWidth="1"/>
    <col min="4" max="4" width="15.5" bestFit="1" customWidth="1"/>
    <col min="5" max="24" width="3.125" customWidth="1"/>
  </cols>
  <sheetData>
    <row r="3" spans="2:24" x14ac:dyDescent="0.3">
      <c r="B3" t="s">
        <v>16</v>
      </c>
    </row>
    <row r="5" spans="2:24" x14ac:dyDescent="0.3">
      <c r="B5" t="s">
        <v>23</v>
      </c>
    </row>
    <row r="7" spans="2:24" x14ac:dyDescent="0.3">
      <c r="B7" s="52"/>
      <c r="C7" s="97" t="s">
        <v>14</v>
      </c>
      <c r="D7" s="98"/>
      <c r="E7" s="98" t="s">
        <v>18</v>
      </c>
      <c r="F7" s="98"/>
      <c r="G7" s="98"/>
      <c r="H7" s="104"/>
      <c r="I7" s="105" t="s">
        <v>20</v>
      </c>
      <c r="J7" s="98"/>
      <c r="K7" s="98"/>
      <c r="L7" s="104"/>
      <c r="M7" s="105" t="s">
        <v>21</v>
      </c>
      <c r="N7" s="98"/>
      <c r="O7" s="98"/>
      <c r="P7" s="104"/>
      <c r="Q7" s="105" t="s">
        <v>22</v>
      </c>
      <c r="R7" s="98"/>
      <c r="S7" s="98"/>
      <c r="T7" s="104"/>
      <c r="U7" s="97" t="s">
        <v>24</v>
      </c>
      <c r="V7" s="98"/>
      <c r="W7" s="98"/>
      <c r="X7" s="99"/>
    </row>
    <row r="8" spans="2:24" ht="17.25" thickBot="1" x14ac:dyDescent="0.35">
      <c r="B8" s="52"/>
      <c r="C8" s="106"/>
      <c r="D8" s="107"/>
      <c r="E8" s="57">
        <v>1</v>
      </c>
      <c r="F8" s="57">
        <v>2</v>
      </c>
      <c r="G8" s="57">
        <v>3</v>
      </c>
      <c r="H8" s="58">
        <v>4</v>
      </c>
      <c r="I8" s="59">
        <v>5</v>
      </c>
      <c r="J8" s="57">
        <v>6</v>
      </c>
      <c r="K8" s="57">
        <v>7</v>
      </c>
      <c r="L8" s="58">
        <v>8</v>
      </c>
      <c r="M8" s="59">
        <v>9</v>
      </c>
      <c r="N8" s="57">
        <v>10</v>
      </c>
      <c r="O8" s="57">
        <v>11</v>
      </c>
      <c r="P8" s="58">
        <v>12</v>
      </c>
      <c r="Q8" s="59">
        <v>13</v>
      </c>
      <c r="R8" s="57">
        <v>14</v>
      </c>
      <c r="S8" s="57">
        <v>15</v>
      </c>
      <c r="T8" s="58">
        <v>16</v>
      </c>
      <c r="U8" s="60">
        <v>17</v>
      </c>
      <c r="V8" s="57">
        <v>18</v>
      </c>
      <c r="W8" s="57">
        <v>19</v>
      </c>
      <c r="X8" s="61">
        <v>20</v>
      </c>
    </row>
    <row r="9" spans="2:24" x14ac:dyDescent="0.3">
      <c r="B9" s="52"/>
      <c r="C9" s="100" t="s">
        <v>2</v>
      </c>
      <c r="D9" s="23" t="s">
        <v>6</v>
      </c>
      <c r="E9" s="24"/>
      <c r="F9" s="24"/>
      <c r="G9" s="25"/>
      <c r="H9" s="26"/>
      <c r="I9" s="27"/>
      <c r="J9" s="25"/>
      <c r="K9" s="25"/>
      <c r="L9" s="26"/>
      <c r="M9" s="27"/>
      <c r="N9" s="25"/>
      <c r="O9" s="25"/>
      <c r="P9" s="26"/>
      <c r="Q9" s="27"/>
      <c r="R9" s="25"/>
      <c r="S9" s="25"/>
      <c r="T9" s="26"/>
      <c r="U9" s="28"/>
      <c r="V9" s="29"/>
      <c r="W9" s="29"/>
      <c r="X9" s="53"/>
    </row>
    <row r="10" spans="2:24" ht="17.25" thickBot="1" x14ac:dyDescent="0.35">
      <c r="B10" s="52"/>
      <c r="C10" s="101"/>
      <c r="D10" s="30" t="s">
        <v>7</v>
      </c>
      <c r="E10" s="31"/>
      <c r="F10" s="32"/>
      <c r="G10" s="32"/>
      <c r="H10" s="33"/>
      <c r="I10" s="34"/>
      <c r="J10" s="31"/>
      <c r="K10" s="31"/>
      <c r="L10" s="35"/>
      <c r="M10" s="34"/>
      <c r="N10" s="31"/>
      <c r="O10" s="31"/>
      <c r="P10" s="35"/>
      <c r="Q10" s="34"/>
      <c r="R10" s="31"/>
      <c r="S10" s="31"/>
      <c r="T10" s="35"/>
      <c r="U10" s="36"/>
      <c r="V10" s="37"/>
      <c r="W10" s="37"/>
      <c r="X10" s="54"/>
    </row>
    <row r="11" spans="2:24" x14ac:dyDescent="0.3">
      <c r="B11" s="52"/>
      <c r="C11" s="102" t="s">
        <v>0</v>
      </c>
      <c r="D11" s="13" t="s">
        <v>3</v>
      </c>
      <c r="E11" s="14"/>
      <c r="F11" s="14"/>
      <c r="G11" s="14"/>
      <c r="H11" s="15"/>
      <c r="I11" s="19"/>
      <c r="J11" s="20"/>
      <c r="K11" s="20"/>
      <c r="L11" s="21"/>
      <c r="M11" s="22"/>
      <c r="N11" s="14"/>
      <c r="O11" s="14"/>
      <c r="P11" s="15"/>
      <c r="Q11" s="16"/>
      <c r="R11" s="14"/>
      <c r="S11" s="14"/>
      <c r="T11" s="15"/>
      <c r="U11" s="17"/>
      <c r="V11" s="18"/>
      <c r="W11" s="18"/>
      <c r="X11" s="54"/>
    </row>
    <row r="12" spans="2:24" x14ac:dyDescent="0.3">
      <c r="B12" s="52"/>
      <c r="C12" s="103"/>
      <c r="D12" s="1" t="s">
        <v>4</v>
      </c>
      <c r="E12" s="2"/>
      <c r="F12" s="2"/>
      <c r="G12" s="2"/>
      <c r="H12" s="6"/>
      <c r="I12" s="7"/>
      <c r="J12" s="2"/>
      <c r="K12" s="4"/>
      <c r="L12" s="8"/>
      <c r="M12" s="10"/>
      <c r="N12" s="4"/>
      <c r="O12" s="5"/>
      <c r="P12" s="11"/>
      <c r="Q12" s="12"/>
      <c r="R12" s="3"/>
      <c r="S12" s="2"/>
      <c r="T12" s="6"/>
      <c r="U12" s="9"/>
      <c r="V12" s="3"/>
      <c r="W12" s="3"/>
      <c r="X12" s="54"/>
    </row>
    <row r="13" spans="2:24" ht="17.25" thickBot="1" x14ac:dyDescent="0.35">
      <c r="B13" s="52"/>
      <c r="C13" s="101"/>
      <c r="D13" s="30" t="s">
        <v>5</v>
      </c>
      <c r="E13" s="31"/>
      <c r="F13" s="31"/>
      <c r="G13" s="31"/>
      <c r="H13" s="35"/>
      <c r="I13" s="34"/>
      <c r="J13" s="31"/>
      <c r="K13" s="31"/>
      <c r="L13" s="35"/>
      <c r="M13" s="38"/>
      <c r="N13" s="39"/>
      <c r="O13" s="39"/>
      <c r="P13" s="40"/>
      <c r="Q13" s="38"/>
      <c r="R13" s="39"/>
      <c r="S13" s="41"/>
      <c r="T13" s="35"/>
      <c r="U13" s="36"/>
      <c r="V13" s="37"/>
      <c r="W13" s="37"/>
      <c r="X13" s="55"/>
    </row>
    <row r="14" spans="2:24" x14ac:dyDescent="0.3">
      <c r="B14" s="52"/>
      <c r="C14" s="100" t="s">
        <v>1</v>
      </c>
      <c r="D14" s="23" t="s">
        <v>15</v>
      </c>
      <c r="E14" s="25"/>
      <c r="F14" s="25"/>
      <c r="G14" s="25"/>
      <c r="H14" s="26"/>
      <c r="I14" s="42"/>
      <c r="J14" s="43"/>
      <c r="K14" s="25"/>
      <c r="L14" s="26"/>
      <c r="M14" s="27"/>
      <c r="N14" s="25"/>
      <c r="O14" s="25"/>
      <c r="P14" s="26"/>
      <c r="Q14" s="27"/>
      <c r="R14" s="25"/>
      <c r="S14" s="25"/>
      <c r="T14" s="26"/>
      <c r="U14" s="28"/>
      <c r="V14" s="29"/>
      <c r="W14" s="29"/>
      <c r="X14" s="56"/>
    </row>
    <row r="15" spans="2:24" ht="17.25" thickBot="1" x14ac:dyDescent="0.35">
      <c r="B15" s="52"/>
      <c r="C15" s="101"/>
      <c r="D15" s="30" t="s">
        <v>8</v>
      </c>
      <c r="E15" s="31"/>
      <c r="F15" s="31"/>
      <c r="G15" s="31"/>
      <c r="H15" s="35"/>
      <c r="I15" s="34"/>
      <c r="J15" s="31"/>
      <c r="K15" s="44"/>
      <c r="L15" s="45"/>
      <c r="M15" s="46"/>
      <c r="N15" s="44"/>
      <c r="O15" s="44"/>
      <c r="P15" s="45"/>
      <c r="Q15" s="46"/>
      <c r="R15" s="44"/>
      <c r="S15" s="47"/>
      <c r="T15" s="35"/>
      <c r="U15" s="36"/>
      <c r="V15" s="37"/>
      <c r="W15" s="37"/>
      <c r="X15" s="55"/>
    </row>
    <row r="16" spans="2:24" x14ac:dyDescent="0.3">
      <c r="B16" s="52"/>
      <c r="C16" s="100" t="s">
        <v>9</v>
      </c>
      <c r="D16" s="23" t="s">
        <v>10</v>
      </c>
      <c r="E16" s="25"/>
      <c r="F16" s="25"/>
      <c r="G16" s="25"/>
      <c r="H16" s="26"/>
      <c r="I16" s="27"/>
      <c r="J16" s="25"/>
      <c r="K16" s="25"/>
      <c r="L16" s="26"/>
      <c r="M16" s="27"/>
      <c r="N16" s="25"/>
      <c r="O16" s="25"/>
      <c r="P16" s="26"/>
      <c r="Q16" s="27"/>
      <c r="R16" s="25"/>
      <c r="S16" s="49"/>
      <c r="T16" s="26"/>
      <c r="U16" s="28"/>
      <c r="V16" s="29"/>
      <c r="W16" s="29"/>
      <c r="X16" s="56"/>
    </row>
    <row r="17" spans="2:25" ht="17.25" thickBot="1" x14ac:dyDescent="0.35">
      <c r="B17" s="52"/>
      <c r="C17" s="101"/>
      <c r="D17" s="30" t="s">
        <v>11</v>
      </c>
      <c r="E17" s="31"/>
      <c r="F17" s="31"/>
      <c r="G17" s="31"/>
      <c r="H17" s="35"/>
      <c r="I17" s="34"/>
      <c r="J17" s="31"/>
      <c r="K17" s="31"/>
      <c r="L17" s="35"/>
      <c r="M17" s="34"/>
      <c r="N17" s="31"/>
      <c r="O17" s="31"/>
      <c r="P17" s="35"/>
      <c r="Q17" s="34"/>
      <c r="R17" s="31"/>
      <c r="S17" s="31"/>
      <c r="T17" s="50"/>
      <c r="U17" s="36"/>
      <c r="V17" s="37"/>
      <c r="W17" s="37"/>
      <c r="X17" s="55"/>
    </row>
    <row r="18" spans="2:25" x14ac:dyDescent="0.3">
      <c r="B18" s="52"/>
      <c r="C18" s="51" t="s">
        <v>12</v>
      </c>
      <c r="D18" s="13" t="s">
        <v>13</v>
      </c>
      <c r="E18" s="14"/>
      <c r="F18" s="14"/>
      <c r="G18" s="14"/>
      <c r="H18" s="15"/>
      <c r="I18" s="16"/>
      <c r="J18" s="14"/>
      <c r="K18" s="14"/>
      <c r="L18" s="15"/>
      <c r="M18" s="16"/>
      <c r="N18" s="14"/>
      <c r="O18" s="14"/>
      <c r="P18" s="15"/>
      <c r="Q18" s="16"/>
      <c r="R18" s="14"/>
      <c r="S18" s="14"/>
      <c r="T18" s="48"/>
      <c r="U18" s="17"/>
      <c r="V18" s="18"/>
      <c r="W18" s="18"/>
      <c r="X18" s="53"/>
      <c r="Y18" s="52"/>
    </row>
  </sheetData>
  <mergeCells count="10">
    <mergeCell ref="U7:X7"/>
    <mergeCell ref="C9:C10"/>
    <mergeCell ref="C11:C13"/>
    <mergeCell ref="C14:C15"/>
    <mergeCell ref="C16:C17"/>
    <mergeCell ref="E7:H7"/>
    <mergeCell ref="I7:L7"/>
    <mergeCell ref="M7:P7"/>
    <mergeCell ref="Q7:T7"/>
    <mergeCell ref="C7:D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4"/>
  <sheetViews>
    <sheetView tabSelected="1" workbookViewId="0">
      <selection sqref="A1:XFD1048576"/>
    </sheetView>
  </sheetViews>
  <sheetFormatPr defaultRowHeight="16.5" x14ac:dyDescent="0.3"/>
  <cols>
    <col min="3" max="3" width="13.5" bestFit="1" customWidth="1"/>
    <col min="4" max="4" width="12" customWidth="1"/>
    <col min="12" max="12" width="11.375" bestFit="1" customWidth="1"/>
  </cols>
  <sheetData>
    <row r="3" spans="2:12" x14ac:dyDescent="0.3">
      <c r="B3" s="62" t="s">
        <v>34</v>
      </c>
      <c r="C3" s="120" t="s">
        <v>35</v>
      </c>
      <c r="D3" s="121"/>
      <c r="E3" s="122"/>
      <c r="F3" s="120" t="s">
        <v>36</v>
      </c>
      <c r="G3" s="121"/>
      <c r="H3" s="121"/>
      <c r="I3" s="121"/>
      <c r="J3" s="122"/>
      <c r="K3" s="120" t="s">
        <v>25</v>
      </c>
      <c r="L3" s="121"/>
    </row>
    <row r="4" spans="2:12" ht="17.25" thickBot="1" x14ac:dyDescent="0.35">
      <c r="B4" s="63" t="s">
        <v>37</v>
      </c>
      <c r="C4" s="64" t="s">
        <v>38</v>
      </c>
      <c r="D4" s="64" t="s">
        <v>39</v>
      </c>
      <c r="E4" s="64" t="s">
        <v>28</v>
      </c>
      <c r="F4" s="65" t="s">
        <v>17</v>
      </c>
      <c r="G4" s="65" t="s">
        <v>19</v>
      </c>
      <c r="H4" s="65" t="s">
        <v>40</v>
      </c>
      <c r="I4" s="65" t="s">
        <v>41</v>
      </c>
      <c r="J4" s="65" t="s">
        <v>42</v>
      </c>
      <c r="K4" s="65" t="s">
        <v>29</v>
      </c>
      <c r="L4" s="66" t="s">
        <v>43</v>
      </c>
    </row>
    <row r="5" spans="2:12" ht="17.25" thickTop="1" x14ac:dyDescent="0.3">
      <c r="B5" s="108" t="s">
        <v>84</v>
      </c>
      <c r="C5" s="67" t="s">
        <v>26</v>
      </c>
      <c r="D5" s="68" t="s">
        <v>44</v>
      </c>
      <c r="E5" s="126" t="s">
        <v>80</v>
      </c>
      <c r="F5" s="69"/>
      <c r="G5" s="70">
        <v>1</v>
      </c>
      <c r="H5" s="70"/>
      <c r="I5" s="70"/>
      <c r="J5" s="70">
        <f>SUM(F5:I5)</f>
        <v>1</v>
      </c>
      <c r="K5" s="71">
        <f>VLOOKUP(E5,$B$21:$C$24,2,1)</f>
        <v>4942793</v>
      </c>
      <c r="L5" s="72">
        <f>J5*K5</f>
        <v>4942793</v>
      </c>
    </row>
    <row r="6" spans="2:12" x14ac:dyDescent="0.3">
      <c r="B6" s="109"/>
      <c r="C6" s="73" t="s">
        <v>45</v>
      </c>
      <c r="D6" s="74" t="s">
        <v>46</v>
      </c>
      <c r="E6" s="73" t="s">
        <v>81</v>
      </c>
      <c r="F6" s="75">
        <v>0.5</v>
      </c>
      <c r="G6" s="76"/>
      <c r="H6" s="76"/>
      <c r="I6" s="76"/>
      <c r="J6" s="76">
        <f t="shared" ref="J6:J13" si="0">SUM(F6:I6)</f>
        <v>0.5</v>
      </c>
      <c r="K6" s="77">
        <f t="shared" ref="K6:K13" si="1">VLOOKUP(E6,$B$21:$C$24,2,1)</f>
        <v>4942793</v>
      </c>
      <c r="L6" s="78">
        <f t="shared" ref="L6:L13" si="2">J6*K6</f>
        <v>2471396.5</v>
      </c>
    </row>
    <row r="7" spans="2:12" x14ac:dyDescent="0.3">
      <c r="B7" s="109"/>
      <c r="C7" s="79" t="s">
        <v>33</v>
      </c>
      <c r="D7" s="80" t="s">
        <v>47</v>
      </c>
      <c r="E7" s="81" t="s">
        <v>81</v>
      </c>
      <c r="F7" s="82"/>
      <c r="G7" s="83">
        <v>1</v>
      </c>
      <c r="H7" s="83">
        <v>0.5</v>
      </c>
      <c r="I7" s="83"/>
      <c r="J7" s="83">
        <f t="shared" si="0"/>
        <v>1.5</v>
      </c>
      <c r="K7" s="84">
        <f t="shared" si="1"/>
        <v>4942793</v>
      </c>
      <c r="L7" s="85">
        <f t="shared" si="2"/>
        <v>7414189.5</v>
      </c>
    </row>
    <row r="8" spans="2:12" x14ac:dyDescent="0.3">
      <c r="B8" s="109"/>
      <c r="C8" s="79" t="s">
        <v>33</v>
      </c>
      <c r="D8" s="80" t="s">
        <v>49</v>
      </c>
      <c r="E8" s="81" t="s">
        <v>82</v>
      </c>
      <c r="F8" s="82"/>
      <c r="G8" s="83">
        <v>1</v>
      </c>
      <c r="H8" s="83">
        <v>0.5</v>
      </c>
      <c r="I8" s="83"/>
      <c r="J8" s="83">
        <f t="shared" si="0"/>
        <v>1.5</v>
      </c>
      <c r="K8" s="84">
        <f t="shared" si="1"/>
        <v>4109357</v>
      </c>
      <c r="L8" s="85">
        <f t="shared" si="2"/>
        <v>6164035.5</v>
      </c>
    </row>
    <row r="9" spans="2:12" x14ac:dyDescent="0.3">
      <c r="B9" s="109"/>
      <c r="C9" s="79" t="s">
        <v>27</v>
      </c>
      <c r="D9" s="80" t="s">
        <v>50</v>
      </c>
      <c r="E9" s="79" t="s">
        <v>32</v>
      </c>
      <c r="F9" s="82"/>
      <c r="G9" s="83">
        <v>1</v>
      </c>
      <c r="H9" s="83">
        <v>0.5</v>
      </c>
      <c r="I9" s="83"/>
      <c r="J9" s="83">
        <f t="shared" si="0"/>
        <v>1.5</v>
      </c>
      <c r="K9" s="84">
        <f t="shared" si="1"/>
        <v>4942793</v>
      </c>
      <c r="L9" s="85">
        <f t="shared" si="2"/>
        <v>7414189.5</v>
      </c>
    </row>
    <row r="10" spans="2:12" x14ac:dyDescent="0.3">
      <c r="B10" s="109"/>
      <c r="C10" s="79" t="s">
        <v>27</v>
      </c>
      <c r="D10" s="80" t="s">
        <v>50</v>
      </c>
      <c r="E10" s="81" t="s">
        <v>82</v>
      </c>
      <c r="F10" s="82"/>
      <c r="G10" s="83">
        <v>1</v>
      </c>
      <c r="H10" s="83">
        <v>0.5</v>
      </c>
      <c r="I10" s="83"/>
      <c r="J10" s="83">
        <f t="shared" si="0"/>
        <v>1.5</v>
      </c>
      <c r="K10" s="84">
        <f t="shared" si="1"/>
        <v>4109357</v>
      </c>
      <c r="L10" s="85">
        <f t="shared" si="2"/>
        <v>6164035.5</v>
      </c>
    </row>
    <row r="11" spans="2:12" x14ac:dyDescent="0.3">
      <c r="B11" s="109"/>
      <c r="C11" s="79" t="s">
        <v>27</v>
      </c>
      <c r="D11" s="80" t="s">
        <v>51</v>
      </c>
      <c r="E11" s="81" t="s">
        <v>48</v>
      </c>
      <c r="F11" s="82"/>
      <c r="G11" s="83">
        <v>1</v>
      </c>
      <c r="H11" s="83">
        <v>0.5</v>
      </c>
      <c r="I11" s="83"/>
      <c r="J11" s="83">
        <f t="shared" si="0"/>
        <v>1.5</v>
      </c>
      <c r="K11" s="84">
        <f t="shared" si="1"/>
        <v>4109357</v>
      </c>
      <c r="L11" s="85">
        <f t="shared" si="2"/>
        <v>6164035.5</v>
      </c>
    </row>
    <row r="12" spans="2:12" x14ac:dyDescent="0.3">
      <c r="B12" s="109"/>
      <c r="C12" s="86" t="s">
        <v>52</v>
      </c>
      <c r="D12" s="74" t="s">
        <v>53</v>
      </c>
      <c r="E12" s="73" t="s">
        <v>83</v>
      </c>
      <c r="F12" s="75"/>
      <c r="G12" s="76"/>
      <c r="H12" s="76">
        <v>0.5</v>
      </c>
      <c r="I12" s="76"/>
      <c r="J12" s="76">
        <f t="shared" si="0"/>
        <v>0.5</v>
      </c>
      <c r="K12" s="77">
        <f t="shared" si="1"/>
        <v>4109357</v>
      </c>
      <c r="L12" s="78">
        <f t="shared" si="2"/>
        <v>2054678.5</v>
      </c>
    </row>
    <row r="13" spans="2:12" ht="17.25" thickBot="1" x14ac:dyDescent="0.35">
      <c r="B13" s="110"/>
      <c r="C13" s="73" t="s">
        <v>54</v>
      </c>
      <c r="D13" s="74" t="s">
        <v>55</v>
      </c>
      <c r="E13" s="73" t="s">
        <v>83</v>
      </c>
      <c r="F13" s="75"/>
      <c r="G13" s="76"/>
      <c r="H13" s="76">
        <v>0.5</v>
      </c>
      <c r="I13" s="76"/>
      <c r="J13" s="76">
        <f t="shared" si="0"/>
        <v>0.5</v>
      </c>
      <c r="K13" s="77">
        <f t="shared" si="1"/>
        <v>4109357</v>
      </c>
      <c r="L13" s="78">
        <f t="shared" si="2"/>
        <v>2054678.5</v>
      </c>
    </row>
    <row r="14" spans="2:12" x14ac:dyDescent="0.3">
      <c r="B14" s="87" t="s">
        <v>56</v>
      </c>
      <c r="C14" s="111" t="s">
        <v>57</v>
      </c>
      <c r="D14" s="112"/>
      <c r="E14" s="112"/>
      <c r="F14" s="112"/>
      <c r="G14" s="112"/>
      <c r="H14" s="112"/>
      <c r="I14" s="112"/>
      <c r="J14" s="112"/>
      <c r="K14" s="113"/>
      <c r="L14" s="88">
        <f>SUM(L5:L13)</f>
        <v>44844032</v>
      </c>
    </row>
    <row r="15" spans="2:12" x14ac:dyDescent="0.3">
      <c r="B15" s="62" t="s">
        <v>58</v>
      </c>
      <c r="C15" s="114" t="s">
        <v>59</v>
      </c>
      <c r="D15" s="115"/>
      <c r="E15" s="115"/>
      <c r="F15" s="115"/>
      <c r="G15" s="115"/>
      <c r="H15" s="115"/>
      <c r="I15" s="115"/>
      <c r="J15" s="115"/>
      <c r="K15" s="116"/>
      <c r="L15" s="89">
        <f>L14*1.1</f>
        <v>49328435.200000003</v>
      </c>
    </row>
    <row r="16" spans="2:12" x14ac:dyDescent="0.3">
      <c r="B16" s="62" t="s">
        <v>60</v>
      </c>
      <c r="C16" s="117" t="s">
        <v>61</v>
      </c>
      <c r="D16" s="118"/>
      <c r="E16" s="118"/>
      <c r="F16" s="118"/>
      <c r="G16" s="118"/>
      <c r="H16" s="118"/>
      <c r="I16" s="118"/>
      <c r="J16" s="118"/>
      <c r="K16" s="119"/>
      <c r="L16" s="89">
        <f>(L14+L15)*0.2</f>
        <v>18834493.440000001</v>
      </c>
    </row>
    <row r="17" spans="2:12" x14ac:dyDescent="0.3">
      <c r="B17" s="90" t="s">
        <v>62</v>
      </c>
      <c r="C17" s="114"/>
      <c r="D17" s="115"/>
      <c r="E17" s="115"/>
      <c r="F17" s="115"/>
      <c r="G17" s="115"/>
      <c r="H17" s="115"/>
      <c r="I17" s="115"/>
      <c r="J17" s="115"/>
      <c r="K17" s="116"/>
      <c r="L17" s="89">
        <f>L14+L15+L16</f>
        <v>113006960.64</v>
      </c>
    </row>
    <row r="20" spans="2:12" x14ac:dyDescent="0.3">
      <c r="B20" s="91" t="s">
        <v>63</v>
      </c>
      <c r="C20" t="s">
        <v>64</v>
      </c>
      <c r="L20" s="92"/>
    </row>
    <row r="21" spans="2:12" x14ac:dyDescent="0.3">
      <c r="B21" t="s">
        <v>65</v>
      </c>
      <c r="C21" s="93">
        <v>6799097</v>
      </c>
    </row>
    <row r="22" spans="2:12" x14ac:dyDescent="0.3">
      <c r="B22" t="s">
        <v>66</v>
      </c>
      <c r="C22" s="93">
        <v>4942793</v>
      </c>
    </row>
    <row r="23" spans="2:12" x14ac:dyDescent="0.3">
      <c r="B23" t="s">
        <v>48</v>
      </c>
      <c r="C23" s="93">
        <v>4109357</v>
      </c>
    </row>
    <row r="24" spans="2:12" x14ac:dyDescent="0.3">
      <c r="B24" t="s">
        <v>67</v>
      </c>
      <c r="C24" s="93">
        <v>3062038</v>
      </c>
    </row>
  </sheetData>
  <mergeCells count="8">
    <mergeCell ref="C3:E3"/>
    <mergeCell ref="F3:J3"/>
    <mergeCell ref="K3:L3"/>
    <mergeCell ref="B5:B13"/>
    <mergeCell ref="C14:K14"/>
    <mergeCell ref="C15:K15"/>
    <mergeCell ref="C16:K16"/>
    <mergeCell ref="C17:K17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1"/>
  <sheetViews>
    <sheetView workbookViewId="0">
      <selection activeCell="D29" sqref="D29"/>
    </sheetView>
  </sheetViews>
  <sheetFormatPr defaultRowHeight="16.5" x14ac:dyDescent="0.3"/>
  <cols>
    <col min="3" max="3" width="11.125" customWidth="1"/>
    <col min="4" max="4" width="18.125" customWidth="1"/>
    <col min="5" max="5" width="14.125" bestFit="1" customWidth="1"/>
    <col min="6" max="7" width="10.25" bestFit="1" customWidth="1"/>
    <col min="8" max="8" width="10.25" customWidth="1"/>
  </cols>
  <sheetData>
    <row r="4" spans="2:8" ht="17.25" thickBot="1" x14ac:dyDescent="0.35"/>
    <row r="5" spans="2:8" ht="17.25" thickBot="1" x14ac:dyDescent="0.35">
      <c r="B5" s="123" t="s">
        <v>77</v>
      </c>
      <c r="C5" s="124"/>
      <c r="D5" s="94" t="s">
        <v>30</v>
      </c>
      <c r="E5" s="94" t="s">
        <v>31</v>
      </c>
    </row>
    <row r="6" spans="2:8" ht="17.25" thickBot="1" x14ac:dyDescent="0.35">
      <c r="B6" s="125" t="s">
        <v>76</v>
      </c>
      <c r="C6" s="95" t="s">
        <v>68</v>
      </c>
      <c r="D6" s="96">
        <v>70000000</v>
      </c>
      <c r="E6" s="96" t="s">
        <v>73</v>
      </c>
      <c r="F6" s="92"/>
      <c r="G6" s="92"/>
      <c r="H6" s="92"/>
    </row>
    <row r="7" spans="2:8" ht="17.25" thickBot="1" x14ac:dyDescent="0.35">
      <c r="B7" s="125"/>
      <c r="C7" s="95" t="s">
        <v>69</v>
      </c>
      <c r="D7" s="96">
        <v>12000000</v>
      </c>
      <c r="E7" s="96" t="s">
        <v>74</v>
      </c>
      <c r="F7" s="92"/>
      <c r="G7" s="92"/>
      <c r="H7" s="92"/>
    </row>
    <row r="8" spans="2:8" ht="17.25" thickBot="1" x14ac:dyDescent="0.35">
      <c r="B8" s="125"/>
      <c r="C8" s="95" t="s">
        <v>71</v>
      </c>
      <c r="D8" s="96">
        <v>12000000</v>
      </c>
      <c r="E8" s="96" t="s">
        <v>74</v>
      </c>
      <c r="F8" s="92"/>
      <c r="G8" s="92"/>
      <c r="H8" s="92"/>
    </row>
    <row r="9" spans="2:8" ht="17.25" thickBot="1" x14ac:dyDescent="0.35">
      <c r="B9" s="125"/>
      <c r="C9" s="95" t="s">
        <v>70</v>
      </c>
      <c r="D9" s="96">
        <v>3000000</v>
      </c>
      <c r="E9" s="96" t="s">
        <v>75</v>
      </c>
      <c r="H9" s="92"/>
    </row>
    <row r="10" spans="2:8" ht="17.25" thickBot="1" x14ac:dyDescent="0.35">
      <c r="B10" s="125"/>
      <c r="C10" s="95" t="s">
        <v>78</v>
      </c>
      <c r="D10" s="96">
        <v>12000000</v>
      </c>
      <c r="E10" s="96" t="s">
        <v>79</v>
      </c>
      <c r="H10" s="92"/>
    </row>
    <row r="11" spans="2:8" ht="17.25" thickBot="1" x14ac:dyDescent="0.35">
      <c r="B11" s="125"/>
      <c r="C11" s="95" t="s">
        <v>72</v>
      </c>
      <c r="D11" s="96">
        <f>SUM(D6:D10)</f>
        <v>109000000</v>
      </c>
      <c r="E11" s="95"/>
      <c r="H11" s="92"/>
    </row>
  </sheetData>
  <mergeCells count="2">
    <mergeCell ref="B5:C5"/>
    <mergeCell ref="B6:B1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개발일정</vt:lpstr>
      <vt:lpstr>개발비용</vt:lpstr>
      <vt:lpstr>사업추진비용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parksmt</dc:creator>
  <cp:lastModifiedBy>parksmt</cp:lastModifiedBy>
  <dcterms:created xsi:type="dcterms:W3CDTF">2012-01-09T00:54:09Z</dcterms:created>
  <dcterms:modified xsi:type="dcterms:W3CDTF">2012-01-17T03:59:25Z</dcterms:modified>
</cp:coreProperties>
</file>